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625" windowWidth="18060" windowHeight="10155" activeTab="1"/>
  </bookViews>
  <sheets>
    <sheet name="Data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<sst xmlns="http://schemas.openxmlformats.org/spreadsheetml/2006/main" count="119" uniqueCount="45">
  <si>
    <t xml:space="preserve">Injuries: Residents of  Missouri </t>
  </si>
  <si>
    <t xml:space="preserve">Injury Location: = All Injury Locations </t>
  </si>
  <si>
    <t xml:space="preserve"> </t>
  </si>
  <si>
    <t xml:space="preserve"> Year </t>
  </si>
  <si>
    <t>Total for Selection</t>
  </si>
  <si>
    <t>Mechanism</t>
  </si>
  <si>
    <t xml:space="preserve"> Number</t>
  </si>
  <si>
    <t>Rate</t>
  </si>
  <si>
    <t xml:space="preserve"> Total for Selection </t>
  </si>
  <si>
    <t>0.3 @</t>
  </si>
  <si>
    <t xml:space="preserve"> Other Vehicle (Car/ATV/etc.) Occupant </t>
  </si>
  <si>
    <t xml:space="preserve"> Other Person: Non-Traffic </t>
  </si>
  <si>
    <t>TRAFFIC INJURIES</t>
  </si>
  <si>
    <t>NON TRAFFIC AND NON-MOTOR VEHICLE INJURIES</t>
  </si>
  <si>
    <t>Sources:</t>
  </si>
  <si>
    <t>http://www.health.mo.gov/data/mica/mica/injury.php?pasrc=1&amp;pasca=1&amp;pasag=1&amp;pasil=1&amp;dwn=0&amp;flip=0&amp;menu=0&amp;uadj=1&amp;configfile=configs%2Fconfig_injury.php&amp;screen_id=&amp;bw=0&amp;sort=0&amp;row=7&amp;col=1&amp;rc=4&amp;et=9&amp;sx=3&amp;ag=6&amp;pt=3&amp;inb=6&amp;dp=0&amp;yr%5B%5D=1994&amp;yr%5B%5D=1995&amp;yr%5B%5D=1996&amp;yr%5B%5D=1997&amp;yr%5B%5D=1998&amp;yr%5B%5D=1999&amp;yr%5B%5D=2000&amp;yr%5B%5D=2001&amp;yr%5B%5D=2002&amp;yr%5B%5D=2003&amp;yr%5B%5D=2004&amp;yr%5B%5D=2005&amp;yr%5B%5D=2006&amp;yr%5B%5D=2007&amp;yr%5B%5D=2008&amp;ct%5B%5D=929&amp;ca%5B%5D=08&amp;ca%5B%5D=10&amp;ca%5B%5D=11&amp;il%5B%5D=00&amp;geo=3&amp;seladj=3&amp;prob=0</t>
  </si>
  <si>
    <t>http://www.health.mo.gov/data/mica/mica/injury.php?&amp;row=7&amp;col=1&amp;sort=0&amp;geo=3&amp;configfile=configs/config_injury.php&amp;screen_id=&amp;bw=0&amp;seladj=3&amp;uadj=1&amp;prob=0&amp;menu=0&amp;dwn=0&amp;flip=0&amp;inb=6&amp;pasrc=1&amp;rc=4&amp;sx=3&amp;pasag=1&amp;ag=6&amp;pt=3&amp;ct[]=929&amp;yr[]=1994&amp;yr[]=1995&amp;yr[]=1996&amp;yr[]=1997&amp;yr[]=1998&amp;yr[]=1999&amp;yr[]=2000&amp;yr[]=2001&amp;yr[]=2002&amp;yr[]=2003&amp;yr[]=2004&amp;yr[]=2005&amp;yr[]=2006&amp;yr[]=2007&amp;yr[]=2008&amp;et=9&amp;pasil=1&amp;il[]=00&amp;dp=0&amp;ca[]=08&amp;pasca=2</t>
  </si>
  <si>
    <t>http://www.health.mo.gov/data/mica/mica/injury.php?&amp;row=7&amp;col=1&amp;sort=0&amp;geo=3&amp;configfile=configs/config_injury.php&amp;screen_id=&amp;bw=0&amp;seladj=3&amp;uadj=1&amp;prob=0&amp;menu=0&amp;dwn=0&amp;flip=0&amp;inb=6&amp;pasrc=1&amp;rc=4&amp;sx=3&amp;pasag=1&amp;ag=6&amp;pt=3&amp;ct[]=929&amp;yr[]=1994&amp;yr[]=1995&amp;yr[]=1996&amp;yr[]=1997&amp;yr[]=1998&amp;yr[]=1999&amp;yr[]=2000&amp;yr[]=2001&amp;yr[]=2002&amp;yr[]=2003&amp;yr[]=2004&amp;yr[]=2005&amp;yr[]=2006&amp;yr[]=2007&amp;yr[]=2008&amp;et=9&amp;pasil=1&amp;il[]=00&amp;dp=0&amp;ca[]=10&amp;pasca=2</t>
  </si>
  <si>
    <t>http://www.health.mo.gov/data/mica/mica/injury.php</t>
  </si>
  <si>
    <t>Injury MICA</t>
  </si>
  <si>
    <t>The injuries in this MICA are those recorded by hospitals for their emergency room visits and inpatients for Missouri residents.</t>
  </si>
  <si>
    <t>Missouri Department of Health and Senior Services</t>
  </si>
  <si>
    <t>PO Box 570</t>
  </si>
  <si>
    <t>Jefferson City, MO 65102-0570</t>
  </si>
  <si>
    <r>
      <t>Bureau of Health Informatics</t>
    </r>
    <r>
      <rPr>
        <i/>
        <sz val="11"/>
        <color indexed="8"/>
        <rFont val="Calibri"/>
        <family val="2"/>
      </rPr>
      <t> </t>
    </r>
  </si>
  <si>
    <t>Sum of all traffic injuries</t>
  </si>
  <si>
    <t>Sum of all traffic bicycle injuries</t>
  </si>
  <si>
    <t>Sum of all traffic pedestrian injuries</t>
  </si>
  <si>
    <t>per bicycle injury according to Greg Luttrell</t>
  </si>
  <si>
    <t>Pedestrian injuries on roadway/with traffic as a percentage of all traffic injuries</t>
  </si>
  <si>
    <t>%</t>
  </si>
  <si>
    <t>Pedestrian injuries down, 1994-2008</t>
  </si>
  <si>
    <t>Bicycle injuries down, 1994-2008</t>
  </si>
  <si>
    <t>Bicycle injuries as a percentage of all traffic injuries</t>
  </si>
  <si>
    <t>Bicycle injuries down, 2000-2008</t>
  </si>
  <si>
    <t>Pedestrian - Motor Vehicle</t>
  </si>
  <si>
    <t xml:space="preserve">Motorcyclist </t>
  </si>
  <si>
    <t xml:space="preserve">Car/Truck/etc. Occupant </t>
  </si>
  <si>
    <t xml:space="preserve">Pedestrian: Non-Traffic </t>
  </si>
  <si>
    <t xml:space="preserve">Bicyclist: Non-Traffic </t>
  </si>
  <si>
    <t xml:space="preserve">Motorcyclist: Non-Traffic </t>
  </si>
  <si>
    <t>Pedestrian alone</t>
  </si>
  <si>
    <t>Bicyclist alone</t>
  </si>
  <si>
    <t xml:space="preserve">Total for Selection </t>
  </si>
  <si>
    <t>Bicyclist - Motor Vehicle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</si>
</sst>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6" fillId="0" borderId="0" xfId="53" applyAlignment="1" applyProtection="1">
      <alignment/>
      <protection/>
    </xf>
    <xf numFmtId="0" fontId="36" fillId="0" borderId="0" xfId="53" applyAlignment="1" applyProtection="1">
      <alignment horizontal="left" wrapText="1" indent="1"/>
      <protection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0" fontId="36" fillId="0" borderId="0" xfId="53" applyFont="1" applyAlignment="1" applyProtection="1">
      <alignment horizontal="left" wrapText="1" inden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2" fillId="0" borderId="0" xfId="0" applyFont="1" applyAlignment="1">
      <alignment horizontal="left" wrapText="1" indent="1"/>
    </xf>
    <xf numFmtId="168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Bicycle injuries as a percentage of all traffic injuries in Missouri, 1994-2008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5025"/>
          <c:w val="0.7627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Data!$A$31</c:f>
              <c:strCache>
                <c:ptCount val="1"/>
                <c:pt idx="0">
                  <c:v>Bicycle injuries as a percentage of all traffic injuries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(Data!$B$5,Data!$D$5,Data!$F$5,Data!$H$5,Data!$J$5,Data!$L$5,Data!$N$5,Data!$P$5,Data!$R$5,Data!$T$5,Data!$V$5,Data!$X$5,Data!$Z$5,Data!$AB$5,Data!$AD$5)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(Data!$B$31,Data!$D$31,Data!$F$31,Data!$H$31,Data!$J$31,Data!$L$31,Data!$N$31,Data!$P$31,Data!$R$31,Data!$T$31,Data!$V$31,Data!$X$31,Data!$Z$31,Data!$AB$31,Data!$AD$31)</c:f>
              <c:numCache>
                <c:ptCount val="15"/>
                <c:pt idx="0">
                  <c:v>0.11788108950282392</c:v>
                </c:pt>
                <c:pt idx="1">
                  <c:v>0.10885973763874873</c:v>
                </c:pt>
                <c:pt idx="2">
                  <c:v>0.10739136142838387</c:v>
                </c:pt>
                <c:pt idx="3">
                  <c:v>0.11441659441762962</c:v>
                </c:pt>
                <c:pt idx="4">
                  <c:v>0.11439224266276556</c:v>
                </c:pt>
                <c:pt idx="5">
                  <c:v>0.11848508981506062</c:v>
                </c:pt>
                <c:pt idx="6">
                  <c:v>0.11769967574820171</c:v>
                </c:pt>
                <c:pt idx="7">
                  <c:v>0.11070648215586307</c:v>
                </c:pt>
                <c:pt idx="8">
                  <c:v>0.10483264156897013</c:v>
                </c:pt>
                <c:pt idx="9">
                  <c:v>0.11126669127662012</c:v>
                </c:pt>
                <c:pt idx="10">
                  <c:v>0.10971446929842175</c:v>
                </c:pt>
                <c:pt idx="11">
                  <c:v>0.10322347980470484</c:v>
                </c:pt>
                <c:pt idx="12">
                  <c:v>0.10421160011658409</c:v>
                </c:pt>
                <c:pt idx="13">
                  <c:v>0.10219396989361232</c:v>
                </c:pt>
                <c:pt idx="14">
                  <c:v>0.10479764138300723</c:v>
                </c:pt>
              </c:numCache>
            </c:numRef>
          </c:val>
          <c:smooth val="0"/>
        </c:ser>
        <c:marker val="1"/>
        <c:axId val="22495175"/>
        <c:axId val="1129984"/>
      </c:line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9984"/>
        <c:crosses val="autoZero"/>
        <c:auto val="1"/>
        <c:lblOffset val="100"/>
        <c:tickLblSkip val="1"/>
        <c:noMultiLvlLbl val="0"/>
      </c:catAx>
      <c:valAx>
        <c:axId val="1129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95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75"/>
          <c:y val="0.38825"/>
          <c:w val="0.228"/>
          <c:h val="0.1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Bicycle Injuries in Missouri, 1994-2008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925"/>
          <c:w val="0.72875"/>
          <c:h val="0.854"/>
        </c:manualLayout>
      </c:layout>
      <c:lineChart>
        <c:grouping val="standard"/>
        <c:varyColors val="0"/>
        <c:ser>
          <c:idx val="1"/>
          <c:order val="0"/>
          <c:tx>
            <c:v>Total Bicycle Injuries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(Data!$B$5,Data!$D$5,Data!$F$5,Data!$H$5,Data!$J$5,Data!$L$5,Data!$N$5,Data!$P$5,Data!$R$5,Data!$T$5,Data!$V$5,Data!$X$5,Data!$Z$5,Data!$AB$5,Data!$AD$5)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(Data!$B$30,Data!$D$30,Data!$F$30,Data!$H$30,Data!$J$30,Data!$L$30,Data!$N$30,Data!$P$30,Data!$R$30,Data!$T$30,Data!$V$30,Data!$X$30,Data!$Z$30,Data!$AB$30,Data!$AD$30)</c:f>
              <c:numCache>
                <c:ptCount val="15"/>
                <c:pt idx="0">
                  <c:v>8474</c:v>
                </c:pt>
                <c:pt idx="1">
                  <c:v>8091</c:v>
                </c:pt>
                <c:pt idx="2">
                  <c:v>8180</c:v>
                </c:pt>
                <c:pt idx="3">
                  <c:v>8842</c:v>
                </c:pt>
                <c:pt idx="4">
                  <c:v>8836</c:v>
                </c:pt>
                <c:pt idx="5">
                  <c:v>9373</c:v>
                </c:pt>
                <c:pt idx="6">
                  <c:v>9474</c:v>
                </c:pt>
                <c:pt idx="7">
                  <c:v>8816</c:v>
                </c:pt>
                <c:pt idx="8">
                  <c:v>8638</c:v>
                </c:pt>
                <c:pt idx="9">
                  <c:v>8741</c:v>
                </c:pt>
                <c:pt idx="10">
                  <c:v>8196</c:v>
                </c:pt>
                <c:pt idx="11">
                  <c:v>7442</c:v>
                </c:pt>
                <c:pt idx="12">
                  <c:v>7151</c:v>
                </c:pt>
                <c:pt idx="13">
                  <c:v>6945</c:v>
                </c:pt>
                <c:pt idx="14">
                  <c:v>6647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Data!$A$26</c:f>
              <c:strCache>
                <c:ptCount val="1"/>
                <c:pt idx="0">
                  <c:v>Bicyclist alone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(Data!$B$26,Data!$D$26,Data!$F$26,Data!$H$26,Data!$J$26,Data!$L$26,Data!$N$26,Data!$P$26,Data!$R$26,Data!$T$26,Data!$V$26,Data!$X$26,Data!$Z$26,Data!$AB$26,Data!$AD$26)</c:f>
              <c:numCache>
                <c:ptCount val="15"/>
                <c:pt idx="0">
                  <c:v>7998</c:v>
                </c:pt>
                <c:pt idx="1">
                  <c:v>7584</c:v>
                </c:pt>
                <c:pt idx="2">
                  <c:v>7672</c:v>
                </c:pt>
                <c:pt idx="3">
                  <c:v>8292</c:v>
                </c:pt>
                <c:pt idx="4">
                  <c:v>8274</c:v>
                </c:pt>
                <c:pt idx="5">
                  <c:v>8826</c:v>
                </c:pt>
                <c:pt idx="6">
                  <c:v>8939</c:v>
                </c:pt>
                <c:pt idx="7">
                  <c:v>8360</c:v>
                </c:pt>
                <c:pt idx="8">
                  <c:v>8144</c:v>
                </c:pt>
                <c:pt idx="9">
                  <c:v>8186</c:v>
                </c:pt>
                <c:pt idx="10">
                  <c:v>7707</c:v>
                </c:pt>
                <c:pt idx="11">
                  <c:v>6973</c:v>
                </c:pt>
                <c:pt idx="12">
                  <c:v>6706</c:v>
                </c:pt>
                <c:pt idx="13">
                  <c:v>6490</c:v>
                </c:pt>
                <c:pt idx="14">
                  <c:v>6235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Data!$A$8</c:f>
              <c:strCache>
                <c:ptCount val="1"/>
                <c:pt idx="0">
                  <c:v>Bicyclist - Motor Vehicle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(Data!$B$5,Data!$D$5,Data!$F$5,Data!$H$5,Data!$J$5,Data!$L$5,Data!$N$5,Data!$P$5,Data!$R$5,Data!$T$5,Data!$V$5,Data!$X$5,Data!$Z$5,Data!$AB$5,Data!$AD$5)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(Data!$B$8,Data!$D$8,Data!$F$8,Data!$H$8,Data!$J$8,Data!$L$8,Data!$N$8,Data!$P$8,Data!$R$8,Data!$T$8,Data!$V$8,Data!$X$8,Data!$Z$8,Data!$AB$8,Data!$AD$8)</c:f>
              <c:numCache>
                <c:ptCount val="15"/>
                <c:pt idx="0">
                  <c:v>476</c:v>
                </c:pt>
                <c:pt idx="1">
                  <c:v>507</c:v>
                </c:pt>
                <c:pt idx="2">
                  <c:v>508</c:v>
                </c:pt>
                <c:pt idx="3">
                  <c:v>550</c:v>
                </c:pt>
                <c:pt idx="4">
                  <c:v>562</c:v>
                </c:pt>
                <c:pt idx="5">
                  <c:v>547</c:v>
                </c:pt>
                <c:pt idx="6">
                  <c:v>535</c:v>
                </c:pt>
                <c:pt idx="7">
                  <c:v>456</c:v>
                </c:pt>
                <c:pt idx="8">
                  <c:v>494</c:v>
                </c:pt>
                <c:pt idx="9">
                  <c:v>555</c:v>
                </c:pt>
                <c:pt idx="10">
                  <c:v>489</c:v>
                </c:pt>
                <c:pt idx="11">
                  <c:v>469</c:v>
                </c:pt>
                <c:pt idx="12">
                  <c:v>445</c:v>
                </c:pt>
                <c:pt idx="13">
                  <c:v>455</c:v>
                </c:pt>
                <c:pt idx="14">
                  <c:v>412</c:v>
                </c:pt>
              </c:numCache>
            </c:numRef>
          </c:val>
          <c:smooth val="0"/>
        </c:ser>
        <c:marker val="1"/>
        <c:axId val="10169857"/>
        <c:axId val="24419850"/>
      </c:line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19850"/>
        <c:crosses val="autoZero"/>
        <c:auto val="1"/>
        <c:lblOffset val="100"/>
        <c:tickLblSkip val="1"/>
        <c:noMultiLvlLbl val="0"/>
      </c:catAx>
      <c:valAx>
        <c:axId val="24419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9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25"/>
          <c:y val="0.2715"/>
          <c:w val="0.23425"/>
          <c:h val="0.4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All Pedestrian Injuries in Missouri, 1994-2008</a:t>
            </a:r>
          </a:p>
        </c:rich>
      </c:tx>
      <c:layout>
        <c:manualLayout>
          <c:xMode val="factor"/>
          <c:yMode val="factor"/>
          <c:x val="0.022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865"/>
          <c:w val="0.76025"/>
          <c:h val="0.863"/>
        </c:manualLayout>
      </c:layout>
      <c:lineChart>
        <c:grouping val="standard"/>
        <c:varyColors val="0"/>
        <c:ser>
          <c:idx val="1"/>
          <c:order val="0"/>
          <c:tx>
            <c:v>Total Pedestrian Injuries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(Data!$B$5,Data!$D$5,Data!$F$5,Data!$H$5,Data!$J$5,Data!$L$5,Data!$N$5,Data!$P$5,Data!$R$5,Data!$T$5,Data!$V$5,Data!$X$5,Data!$Z$5,Data!$AB$5,Data!$AD$5)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(Data!$B$32,Data!$D$32,Data!$F$32,Data!$H$32,Data!$J$32,Data!$L$32,Data!$N$32,Data!$P$32,Data!$R$32,Data!$T$32,Data!$V$32,Data!$X$32,Data!$Z$32,Data!$AB$32,Data!$AD$32)</c:f>
              <c:numCache>
                <c:ptCount val="15"/>
                <c:pt idx="0">
                  <c:v>2766</c:v>
                </c:pt>
                <c:pt idx="1">
                  <c:v>2567</c:v>
                </c:pt>
                <c:pt idx="2">
                  <c:v>2769</c:v>
                </c:pt>
                <c:pt idx="3">
                  <c:v>2675</c:v>
                </c:pt>
                <c:pt idx="4">
                  <c:v>2540</c:v>
                </c:pt>
                <c:pt idx="5">
                  <c:v>2492</c:v>
                </c:pt>
                <c:pt idx="6">
                  <c:v>2479</c:v>
                </c:pt>
                <c:pt idx="7">
                  <c:v>2390</c:v>
                </c:pt>
                <c:pt idx="8">
                  <c:v>2466</c:v>
                </c:pt>
                <c:pt idx="9">
                  <c:v>2239</c:v>
                </c:pt>
                <c:pt idx="10">
                  <c:v>2161</c:v>
                </c:pt>
                <c:pt idx="11">
                  <c:v>2181</c:v>
                </c:pt>
                <c:pt idx="12">
                  <c:v>2147</c:v>
                </c:pt>
                <c:pt idx="13">
                  <c:v>2155</c:v>
                </c:pt>
                <c:pt idx="14">
                  <c:v>2058</c:v>
                </c:pt>
              </c:numCache>
            </c:numRef>
          </c:val>
          <c:smooth val="0"/>
        </c:ser>
        <c:marker val="1"/>
        <c:axId val="18452059"/>
        <c:axId val="31850804"/>
      </c:lineChart>
      <c:catAx>
        <c:axId val="184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50804"/>
        <c:crosses val="autoZero"/>
        <c:auto val="1"/>
        <c:lblOffset val="100"/>
        <c:tickLblSkip val="1"/>
        <c:noMultiLvlLbl val="0"/>
      </c:catAx>
      <c:valAx>
        <c:axId val="31850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2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"/>
          <c:y val="0.499"/>
          <c:w val="0.21"/>
          <c:h val="0.0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Bicycle Injuries Involving Motor Vehicles in Missouri, 1994-2008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605"/>
          <c:w val="0.76875"/>
          <c:h val="0.7835"/>
        </c:manualLayout>
      </c:layout>
      <c:lineChart>
        <c:grouping val="standard"/>
        <c:varyColors val="0"/>
        <c:ser>
          <c:idx val="1"/>
          <c:order val="0"/>
          <c:tx>
            <c:strRef>
              <c:f>Data!$A$8</c:f>
              <c:strCache>
                <c:ptCount val="1"/>
                <c:pt idx="0">
                  <c:v>Bicyclist - Motor Vehicle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(Data!$B$5,Data!$D$5,Data!$F$5,Data!$H$5,Data!$J$5,Data!$L$5,Data!$N$5,Data!$P$5,Data!$R$5,Data!$T$5,Data!$V$5,Data!$X$5,Data!$Z$5,Data!$AB$5,Data!$AD$5)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(Data!$B$8,Data!$D$8,Data!$F$8,Data!$H$8,Data!$J$8,Data!$L$8,Data!$N$8,Data!$P$8,Data!$R$8,Data!$T$8,Data!$V$8,Data!$X$8,Data!$Z$8,Data!$AB$8,Data!$AD$8)</c:f>
              <c:numCache>
                <c:ptCount val="15"/>
                <c:pt idx="0">
                  <c:v>476</c:v>
                </c:pt>
                <c:pt idx="1">
                  <c:v>507</c:v>
                </c:pt>
                <c:pt idx="2">
                  <c:v>508</c:v>
                </c:pt>
                <c:pt idx="3">
                  <c:v>550</c:v>
                </c:pt>
                <c:pt idx="4">
                  <c:v>562</c:v>
                </c:pt>
                <c:pt idx="5">
                  <c:v>547</c:v>
                </c:pt>
                <c:pt idx="6">
                  <c:v>535</c:v>
                </c:pt>
                <c:pt idx="7">
                  <c:v>456</c:v>
                </c:pt>
                <c:pt idx="8">
                  <c:v>494</c:v>
                </c:pt>
                <c:pt idx="9">
                  <c:v>555</c:v>
                </c:pt>
                <c:pt idx="10">
                  <c:v>489</c:v>
                </c:pt>
                <c:pt idx="11">
                  <c:v>469</c:v>
                </c:pt>
                <c:pt idx="12">
                  <c:v>445</c:v>
                </c:pt>
                <c:pt idx="13">
                  <c:v>455</c:v>
                </c:pt>
                <c:pt idx="14">
                  <c:v>412</c:v>
                </c:pt>
              </c:numCache>
            </c:numRef>
          </c:val>
          <c:smooth val="0"/>
        </c:ser>
        <c:marker val="1"/>
        <c:axId val="18221781"/>
        <c:axId val="29778302"/>
      </c:lineChart>
      <c:catAx>
        <c:axId val="182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8302"/>
        <c:crosses val="autoZero"/>
        <c:auto val="1"/>
        <c:lblOffset val="100"/>
        <c:tickLblSkip val="1"/>
        <c:noMultiLvlLbl val="0"/>
      </c:catAx>
      <c:valAx>
        <c:axId val="29778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1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75"/>
          <c:y val="0.39675"/>
          <c:w val="0.21875"/>
          <c:h val="0.1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Pedestrian Injuries in Missouri, 1994-2008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925"/>
          <c:w val="0.75075"/>
          <c:h val="0.854"/>
        </c:manualLayout>
      </c:layout>
      <c:lineChart>
        <c:grouping val="standard"/>
        <c:varyColors val="0"/>
        <c:ser>
          <c:idx val="1"/>
          <c:order val="0"/>
          <c:tx>
            <c:v>Total Pedestrian Injuries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(Data!$B$5,Data!$D$5,Data!$F$5,Data!$H$5,Data!$J$5,Data!$L$5,Data!$N$5,Data!$P$5,Data!$R$5,Data!$T$5,Data!$V$5,Data!$X$5,Data!$Z$5,Data!$AB$5,Data!$AD$5)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(Data!$B$32,Data!$D$32,Data!$F$32,Data!$H$32,Data!$J$32,Data!$L$32,Data!$N$32,Data!$P$32,Data!$R$32,Data!$T$32,Data!$V$32,Data!$X$32,Data!$Z$32,Data!$AB$32,Data!$AD$32)</c:f>
              <c:numCache>
                <c:ptCount val="15"/>
                <c:pt idx="0">
                  <c:v>2766</c:v>
                </c:pt>
                <c:pt idx="1">
                  <c:v>2567</c:v>
                </c:pt>
                <c:pt idx="2">
                  <c:v>2769</c:v>
                </c:pt>
                <c:pt idx="3">
                  <c:v>2675</c:v>
                </c:pt>
                <c:pt idx="4">
                  <c:v>2540</c:v>
                </c:pt>
                <c:pt idx="5">
                  <c:v>2492</c:v>
                </c:pt>
                <c:pt idx="6">
                  <c:v>2479</c:v>
                </c:pt>
                <c:pt idx="7">
                  <c:v>2390</c:v>
                </c:pt>
                <c:pt idx="8">
                  <c:v>2466</c:v>
                </c:pt>
                <c:pt idx="9">
                  <c:v>2239</c:v>
                </c:pt>
                <c:pt idx="10">
                  <c:v>2161</c:v>
                </c:pt>
                <c:pt idx="11">
                  <c:v>2181</c:v>
                </c:pt>
                <c:pt idx="12">
                  <c:v>2147</c:v>
                </c:pt>
                <c:pt idx="13">
                  <c:v>2155</c:v>
                </c:pt>
                <c:pt idx="14">
                  <c:v>2058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Data!$A$7</c:f>
              <c:strCache>
                <c:ptCount val="1"/>
                <c:pt idx="0">
                  <c:v>Pedestrian - Motor Vehicle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(Data!$B$5,Data!$D$5,Data!$F$5,Data!$H$5,Data!$J$5,Data!$L$5,Data!$N$5,Data!$P$5,Data!$R$5,Data!$T$5,Data!$V$5,Data!$X$5,Data!$Z$5,Data!$AB$5,Data!$AD$5)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(Data!$B$7,Data!$D$7,Data!$F$7,Data!$H$7,Data!$J$7,Data!$L$7,Data!$N$7,Data!$P$7,Data!$R$7,Data!$T$7,Data!$V$7,Data!$X$7,Data!$Z$7,Data!$AB$7,Data!$AD$7)</c:f>
              <c:numCache>
                <c:ptCount val="15"/>
                <c:pt idx="0">
                  <c:v>2125</c:v>
                </c:pt>
                <c:pt idx="1">
                  <c:v>2196</c:v>
                </c:pt>
                <c:pt idx="2">
                  <c:v>2263</c:v>
                </c:pt>
                <c:pt idx="3">
                  <c:v>2242</c:v>
                </c:pt>
                <c:pt idx="4">
                  <c:v>2312</c:v>
                </c:pt>
                <c:pt idx="5">
                  <c:v>2306</c:v>
                </c:pt>
                <c:pt idx="6">
                  <c:v>2238</c:v>
                </c:pt>
                <c:pt idx="7">
                  <c:v>2158</c:v>
                </c:pt>
                <c:pt idx="8">
                  <c:v>2256</c:v>
                </c:pt>
                <c:pt idx="9">
                  <c:v>2061</c:v>
                </c:pt>
                <c:pt idx="10">
                  <c:v>2040</c:v>
                </c:pt>
                <c:pt idx="11">
                  <c:v>2021</c:v>
                </c:pt>
                <c:pt idx="12">
                  <c:v>1990</c:v>
                </c:pt>
                <c:pt idx="13">
                  <c:v>2013</c:v>
                </c:pt>
                <c:pt idx="14">
                  <c:v>1949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Data!$A$25</c:f>
              <c:strCache>
                <c:ptCount val="1"/>
                <c:pt idx="0">
                  <c:v>Pedestrian alone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(Data!$B$25,Data!$D$25,Data!$F$25,Data!$H$25,Data!$J$25,Data!$L$25,Data!$N$25,Data!$P$25,Data!$R$25,Data!$T$25,Data!$V$25,Data!$X$25,Data!$Z$25,Data!$AB$25,Data!$AD$25)</c:f>
              <c:numCache>
                <c:ptCount val="15"/>
                <c:pt idx="0">
                  <c:v>641</c:v>
                </c:pt>
                <c:pt idx="1">
                  <c:v>371</c:v>
                </c:pt>
                <c:pt idx="2">
                  <c:v>506</c:v>
                </c:pt>
                <c:pt idx="3">
                  <c:v>433</c:v>
                </c:pt>
                <c:pt idx="4">
                  <c:v>228</c:v>
                </c:pt>
                <c:pt idx="5">
                  <c:v>186</c:v>
                </c:pt>
                <c:pt idx="6">
                  <c:v>241</c:v>
                </c:pt>
                <c:pt idx="7">
                  <c:v>232</c:v>
                </c:pt>
                <c:pt idx="8">
                  <c:v>210</c:v>
                </c:pt>
                <c:pt idx="9">
                  <c:v>178</c:v>
                </c:pt>
                <c:pt idx="10">
                  <c:v>121</c:v>
                </c:pt>
                <c:pt idx="11">
                  <c:v>160</c:v>
                </c:pt>
                <c:pt idx="12">
                  <c:v>157</c:v>
                </c:pt>
                <c:pt idx="13">
                  <c:v>142</c:v>
                </c:pt>
                <c:pt idx="14">
                  <c:v>109</c:v>
                </c:pt>
              </c:numCache>
            </c:numRef>
          </c:val>
          <c:smooth val="0"/>
        </c:ser>
        <c:marker val="1"/>
        <c:axId val="66678127"/>
        <c:axId val="63232232"/>
      </c:line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32232"/>
        <c:crosses val="autoZero"/>
        <c:auto val="1"/>
        <c:lblOffset val="100"/>
        <c:tickLblSkip val="1"/>
        <c:noMultiLvlLbl val="0"/>
      </c:catAx>
      <c:valAx>
        <c:axId val="63232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8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"/>
          <c:y val="0.406"/>
          <c:w val="0.216"/>
          <c:h val="0.4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4</xdr:row>
      <xdr:rowOff>152400</xdr:rowOff>
    </xdr:from>
    <xdr:to>
      <xdr:col>14</xdr:col>
      <xdr:colOff>514350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2657475" y="914400"/>
        <a:ext cx="63912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31</xdr:row>
      <xdr:rowOff>142875</xdr:rowOff>
    </xdr:from>
    <xdr:to>
      <xdr:col>14</xdr:col>
      <xdr:colOff>285750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2428875" y="6048375"/>
        <a:ext cx="63912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133350</xdr:colOff>
      <xdr:row>41</xdr:row>
      <xdr:rowOff>104775</xdr:rowOff>
    </xdr:from>
    <xdr:to>
      <xdr:col>25</xdr:col>
      <xdr:colOff>428625</xdr:colOff>
      <xdr:row>65</xdr:row>
      <xdr:rowOff>9525</xdr:rowOff>
    </xdr:to>
    <xdr:graphicFrame>
      <xdr:nvGraphicFramePr>
        <xdr:cNvPr id="3" name="Chart 3"/>
        <xdr:cNvGraphicFramePr/>
      </xdr:nvGraphicFramePr>
      <xdr:xfrm>
        <a:off x="9277350" y="7915275"/>
        <a:ext cx="6391275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609600</xdr:colOff>
      <xdr:row>56</xdr:row>
      <xdr:rowOff>38100</xdr:rowOff>
    </xdr:from>
    <xdr:to>
      <xdr:col>14</xdr:col>
      <xdr:colOff>295275</xdr:colOff>
      <xdr:row>78</xdr:row>
      <xdr:rowOff>38100</xdr:rowOff>
    </xdr:to>
    <xdr:graphicFrame>
      <xdr:nvGraphicFramePr>
        <xdr:cNvPr id="4" name="Chart 4"/>
        <xdr:cNvGraphicFramePr/>
      </xdr:nvGraphicFramePr>
      <xdr:xfrm>
        <a:off x="2438400" y="10706100"/>
        <a:ext cx="6391275" cy="4191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67</xdr:row>
      <xdr:rowOff>0</xdr:rowOff>
    </xdr:from>
    <xdr:to>
      <xdr:col>25</xdr:col>
      <xdr:colOff>295275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9144000" y="12763500"/>
        <a:ext cx="6391275" cy="419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alth.mo.gov/data/mica/mica/injury.php?pasrc=1&amp;pasca=1&amp;pasag=1&amp;pasil=1&amp;dwn=0&amp;flip=0&amp;menu=0&amp;uadj=1&amp;configfile=configs%2Fconfig_injury.php&amp;screen_id=&amp;bw=0&amp;sort=0&amp;row=7&amp;col=1&amp;rc=4&amp;et=9&amp;sx=3&amp;ag=6&amp;pt=3&amp;inb=6&amp;dp=0&amp;yr%5B%5D=1994&amp;yr%5B%5D=1995&amp;yr%5B%5D=1996&amp;yr%5B%5D=1997&amp;yr%5B%5D=1998&amp;yr%5B%5D=1999&amp;yr%5B%5D=2000&amp;yr%5B%5D=2001&amp;yr%5B%5D=2002&amp;yr%5B%5D=2003&amp;yr%5B%5D=2004&amp;yr%5B%5D=2005&amp;yr%5B%5D=2006&amp;yr%5B%5D=2007&amp;yr%5B%5D=2008&amp;ct%5B%5D=929&amp;ca%5B%5D=08&amp;ca%5B%5D=10&amp;ca%5B%5D=11&amp;il%5B%5D=00&amp;geo=3&amp;seladj=3&amp;prob=0" TargetMode="External" /><Relationship Id="rId2" Type="http://schemas.openxmlformats.org/officeDocument/2006/relationships/hyperlink" Target="http://www.health.mo.gov/data/mica/mica/injury.php?&amp;row=7&amp;col=1&amp;sort=0&amp;geo=3&amp;configfile=configs/config_injury.php&amp;screen_id=&amp;bw=0&amp;seladj=3&amp;uadj=1&amp;prob=0&amp;menu=0&amp;dwn=0&amp;flip=0&amp;inb=6&amp;pasrc=1&amp;rc=4&amp;sx=3&amp;pasag=1&amp;ag=6&amp;pt=3&amp;ct%5b%5d=929&amp;yr%5b%5d=1994&amp;yr%5b%5d=1995&amp;yr%5b%5d=1996&amp;yr%5b%5d=1997&amp;yr%5b%5d=1998&amp;yr%5b%5d=1999&amp;yr%5b%5d=2000&amp;yr%5b%5d=2001&amp;yr%5b%5d=2002&amp;yr%5b%5d=2003&amp;yr%5b%5d=2004&amp;yr%5b%5d=2005&amp;yr%5b%5d=2006&amp;yr%5b%5d=2007&amp;yr%5b%5d=2008&amp;et=9&amp;pasil=1&amp;il%5b%5d=00&amp;dp=0&amp;ca%5b%5d=08&amp;pasca=2" TargetMode="External" /><Relationship Id="rId3" Type="http://schemas.openxmlformats.org/officeDocument/2006/relationships/hyperlink" Target="http://www.health.mo.gov/data/mica/mica/injury.php?&amp;row=7&amp;col=1&amp;sort=0&amp;geo=3&amp;configfile=configs/config_injury.php&amp;screen_id=&amp;bw=0&amp;seladj=3&amp;uadj=1&amp;prob=0&amp;menu=0&amp;dwn=0&amp;flip=0&amp;inb=6&amp;pasrc=1&amp;rc=4&amp;sx=3&amp;pasag=1&amp;ag=6&amp;pt=3&amp;ct%5b%5d=929&amp;yr%5b%5d=1994&amp;yr%5b%5d=1995&amp;yr%5b%5d=1996&amp;yr%5b%5d=1997&amp;yr%5b%5d=1998&amp;yr%5b%5d=1999&amp;yr%5b%5d=2000&amp;yr%5b%5d=2001&amp;yr%5b%5d=2002&amp;yr%5b%5d=2003&amp;yr%5b%5d=2004&amp;yr%5b%5d=2005&amp;yr%5b%5d=2006&amp;yr%5b%5d=2007&amp;yr%5b%5d=2008&amp;et=9&amp;pasil=1&amp;il%5b%5d=00&amp;dp=0&amp;ca%5b%5d=10&amp;pasca=2" TargetMode="External" /><Relationship Id="rId4" Type="http://schemas.openxmlformats.org/officeDocument/2006/relationships/hyperlink" Target="http://www.health.mo.gov/data/mica/mica/injury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4">
      <pane xSplit="1" topLeftCell="W1" activePane="topRight" state="frozen"/>
      <selection pane="topLeft" activeCell="A1" sqref="A1"/>
      <selection pane="topRight" activeCell="A9" sqref="A9"/>
    </sheetView>
  </sheetViews>
  <sheetFormatPr defaultColWidth="9.140625" defaultRowHeight="15"/>
  <cols>
    <col min="1" max="1" width="58.421875" style="0" customWidth="1"/>
    <col min="33" max="33" width="12.8515625" style="0" bestFit="1" customWidth="1"/>
    <col min="34" max="34" width="14.57421875" style="0" bestFit="1" customWidth="1"/>
  </cols>
  <sheetData>
    <row r="1" ht="15">
      <c r="A1" s="1" t="s">
        <v>0</v>
      </c>
    </row>
    <row r="2" ht="15">
      <c r="A2" s="1" t="s">
        <v>12</v>
      </c>
    </row>
    <row r="3" ht="15">
      <c r="A3" s="1" t="s">
        <v>1</v>
      </c>
    </row>
    <row r="4" spans="2:3" ht="15">
      <c r="B4" t="s">
        <v>2</v>
      </c>
      <c r="C4" t="s">
        <v>3</v>
      </c>
    </row>
    <row r="5" spans="2:32" ht="15">
      <c r="B5">
        <v>1994</v>
      </c>
      <c r="D5">
        <v>1995</v>
      </c>
      <c r="F5">
        <v>1996</v>
      </c>
      <c r="H5">
        <v>1997</v>
      </c>
      <c r="J5">
        <v>1998</v>
      </c>
      <c r="L5">
        <v>1999</v>
      </c>
      <c r="N5">
        <v>2000</v>
      </c>
      <c r="P5">
        <v>2001</v>
      </c>
      <c r="R5">
        <v>2002</v>
      </c>
      <c r="T5">
        <v>2003</v>
      </c>
      <c r="V5">
        <v>2004</v>
      </c>
      <c r="X5">
        <v>2005</v>
      </c>
      <c r="Z5">
        <v>2006</v>
      </c>
      <c r="AB5">
        <v>2007</v>
      </c>
      <c r="AD5">
        <v>2008</v>
      </c>
      <c r="AF5" t="s">
        <v>4</v>
      </c>
    </row>
    <row r="6" spans="1:33" ht="15">
      <c r="A6" t="s">
        <v>5</v>
      </c>
      <c r="B6" t="s">
        <v>6</v>
      </c>
      <c r="C6" t="s">
        <v>7</v>
      </c>
      <c r="D6" t="s">
        <v>6</v>
      </c>
      <c r="E6" t="s">
        <v>7</v>
      </c>
      <c r="F6" t="s">
        <v>6</v>
      </c>
      <c r="G6" t="s">
        <v>7</v>
      </c>
      <c r="H6" t="s">
        <v>6</v>
      </c>
      <c r="I6" t="s">
        <v>7</v>
      </c>
      <c r="J6" t="s">
        <v>6</v>
      </c>
      <c r="K6" t="s">
        <v>7</v>
      </c>
      <c r="L6" t="s">
        <v>6</v>
      </c>
      <c r="M6" t="s">
        <v>7</v>
      </c>
      <c r="N6" t="s">
        <v>6</v>
      </c>
      <c r="O6" t="s">
        <v>7</v>
      </c>
      <c r="P6" t="s">
        <v>6</v>
      </c>
      <c r="Q6" t="s">
        <v>7</v>
      </c>
      <c r="R6" t="s">
        <v>6</v>
      </c>
      <c r="S6" t="s">
        <v>7</v>
      </c>
      <c r="T6" t="s">
        <v>6</v>
      </c>
      <c r="U6" t="s">
        <v>7</v>
      </c>
      <c r="V6" t="s">
        <v>6</v>
      </c>
      <c r="W6" t="s">
        <v>7</v>
      </c>
      <c r="X6" t="s">
        <v>6</v>
      </c>
      <c r="Y6" t="s">
        <v>7</v>
      </c>
      <c r="Z6" t="s">
        <v>6</v>
      </c>
      <c r="AA6" t="s">
        <v>7</v>
      </c>
      <c r="AB6" t="s">
        <v>6</v>
      </c>
      <c r="AC6" t="s">
        <v>7</v>
      </c>
      <c r="AD6" t="s">
        <v>6</v>
      </c>
      <c r="AE6" t="s">
        <v>7</v>
      </c>
      <c r="AF6" t="s">
        <v>6</v>
      </c>
      <c r="AG6" t="s">
        <v>7</v>
      </c>
    </row>
    <row r="7" spans="1:33" ht="15">
      <c r="A7" t="s">
        <v>35</v>
      </c>
      <c r="B7">
        <v>2125</v>
      </c>
      <c r="C7">
        <v>39.7</v>
      </c>
      <c r="D7">
        <v>2196</v>
      </c>
      <c r="E7">
        <v>40.6</v>
      </c>
      <c r="F7">
        <v>2263</v>
      </c>
      <c r="G7">
        <v>41.6</v>
      </c>
      <c r="H7">
        <v>2242</v>
      </c>
      <c r="I7">
        <v>40.9</v>
      </c>
      <c r="J7">
        <v>2312</v>
      </c>
      <c r="K7">
        <v>41.9</v>
      </c>
      <c r="L7">
        <v>2306</v>
      </c>
      <c r="M7">
        <v>41.6</v>
      </c>
      <c r="N7">
        <v>2238</v>
      </c>
      <c r="O7">
        <v>40.2</v>
      </c>
      <c r="P7">
        <v>2158</v>
      </c>
      <c r="Q7">
        <v>38.5</v>
      </c>
      <c r="R7">
        <v>2256</v>
      </c>
      <c r="S7">
        <v>40.1</v>
      </c>
      <c r="T7">
        <v>2061</v>
      </c>
      <c r="U7">
        <v>36.4</v>
      </c>
      <c r="V7">
        <v>2040</v>
      </c>
      <c r="W7">
        <v>35.8</v>
      </c>
      <c r="X7">
        <v>2021</v>
      </c>
      <c r="Y7">
        <v>35.3</v>
      </c>
      <c r="Z7">
        <v>1990</v>
      </c>
      <c r="AA7">
        <v>34.4</v>
      </c>
      <c r="AB7">
        <v>2013</v>
      </c>
      <c r="AC7">
        <v>34.7</v>
      </c>
      <c r="AD7">
        <v>1949</v>
      </c>
      <c r="AE7">
        <v>33.4</v>
      </c>
      <c r="AF7">
        <v>32170</v>
      </c>
      <c r="AG7">
        <v>38.4</v>
      </c>
    </row>
    <row r="8" spans="1:33" ht="15">
      <c r="A8" t="s">
        <v>44</v>
      </c>
      <c r="B8">
        <v>476</v>
      </c>
      <c r="C8">
        <v>8.9</v>
      </c>
      <c r="D8">
        <v>507</v>
      </c>
      <c r="E8">
        <v>9.4</v>
      </c>
      <c r="F8">
        <v>508</v>
      </c>
      <c r="G8">
        <v>9.3</v>
      </c>
      <c r="H8">
        <v>550</v>
      </c>
      <c r="I8">
        <v>10</v>
      </c>
      <c r="J8">
        <v>562</v>
      </c>
      <c r="K8">
        <v>10.2</v>
      </c>
      <c r="L8">
        <v>547</v>
      </c>
      <c r="M8">
        <v>9.9</v>
      </c>
      <c r="N8">
        <v>535</v>
      </c>
      <c r="O8">
        <v>9.6</v>
      </c>
      <c r="P8">
        <v>456</v>
      </c>
      <c r="Q8">
        <v>8.2</v>
      </c>
      <c r="R8">
        <v>494</v>
      </c>
      <c r="S8">
        <v>8.8</v>
      </c>
      <c r="T8">
        <v>555</v>
      </c>
      <c r="U8">
        <v>10</v>
      </c>
      <c r="V8">
        <v>489</v>
      </c>
      <c r="W8">
        <v>8.8</v>
      </c>
      <c r="X8">
        <v>469</v>
      </c>
      <c r="Y8">
        <v>8.3</v>
      </c>
      <c r="Z8">
        <v>445</v>
      </c>
      <c r="AA8">
        <v>7.8</v>
      </c>
      <c r="AB8">
        <v>455</v>
      </c>
      <c r="AC8">
        <v>8.1</v>
      </c>
      <c r="AD8">
        <v>412</v>
      </c>
      <c r="AE8">
        <v>7.2</v>
      </c>
      <c r="AF8">
        <v>7460</v>
      </c>
      <c r="AG8">
        <v>9</v>
      </c>
    </row>
    <row r="9" spans="1:33" ht="15">
      <c r="A9" t="s">
        <v>36</v>
      </c>
      <c r="B9">
        <v>1983</v>
      </c>
      <c r="C9">
        <v>37.1</v>
      </c>
      <c r="D9">
        <v>1938</v>
      </c>
      <c r="E9">
        <v>35.9</v>
      </c>
      <c r="F9">
        <v>1800</v>
      </c>
      <c r="G9">
        <v>33.1</v>
      </c>
      <c r="H9">
        <v>1845</v>
      </c>
      <c r="I9">
        <v>33.8</v>
      </c>
      <c r="J9">
        <v>1709</v>
      </c>
      <c r="K9">
        <v>31.1</v>
      </c>
      <c r="L9">
        <v>2074</v>
      </c>
      <c r="M9">
        <v>37.6</v>
      </c>
      <c r="N9">
        <v>2088</v>
      </c>
      <c r="O9">
        <v>37.7</v>
      </c>
      <c r="P9">
        <v>2503</v>
      </c>
      <c r="Q9">
        <v>44.8</v>
      </c>
      <c r="R9">
        <v>2571</v>
      </c>
      <c r="S9">
        <v>45.9</v>
      </c>
      <c r="T9">
        <v>2621</v>
      </c>
      <c r="U9">
        <v>46.4</v>
      </c>
      <c r="V9">
        <v>2744</v>
      </c>
      <c r="W9">
        <v>48.3</v>
      </c>
      <c r="X9">
        <v>3207</v>
      </c>
      <c r="Y9">
        <v>55.8</v>
      </c>
      <c r="Z9">
        <v>3187</v>
      </c>
      <c r="AA9">
        <v>55</v>
      </c>
      <c r="AB9">
        <v>3256</v>
      </c>
      <c r="AC9">
        <v>55.7</v>
      </c>
      <c r="AD9">
        <v>3458</v>
      </c>
      <c r="AE9">
        <v>58.9</v>
      </c>
      <c r="AF9">
        <v>36984</v>
      </c>
      <c r="AG9">
        <v>44.2</v>
      </c>
    </row>
    <row r="10" spans="1:33" ht="15">
      <c r="A10" t="s">
        <v>37</v>
      </c>
      <c r="B10">
        <v>56407</v>
      </c>
      <c r="C10">
        <v>1055.6</v>
      </c>
      <c r="D10">
        <v>59133</v>
      </c>
      <c r="E10">
        <v>1097.6</v>
      </c>
      <c r="F10">
        <v>60957</v>
      </c>
      <c r="G10">
        <v>1122.9</v>
      </c>
      <c r="H10">
        <v>61266</v>
      </c>
      <c r="I10">
        <v>1119</v>
      </c>
      <c r="J10">
        <v>61254</v>
      </c>
      <c r="K10">
        <v>1111.1</v>
      </c>
      <c r="L10">
        <v>62242</v>
      </c>
      <c r="M10">
        <v>1121.7</v>
      </c>
      <c r="N10">
        <v>62821</v>
      </c>
      <c r="O10">
        <v>1125.7</v>
      </c>
      <c r="P10">
        <v>61955</v>
      </c>
      <c r="Q10">
        <v>1099.8</v>
      </c>
      <c r="R10">
        <v>64342</v>
      </c>
      <c r="S10">
        <v>1134.5</v>
      </c>
      <c r="T10">
        <v>60607</v>
      </c>
      <c r="U10">
        <v>1062.3</v>
      </c>
      <c r="V10">
        <v>57212</v>
      </c>
      <c r="W10">
        <v>995.8</v>
      </c>
      <c r="X10">
        <v>54954</v>
      </c>
      <c r="Y10">
        <v>949.9</v>
      </c>
      <c r="Z10">
        <v>51715</v>
      </c>
      <c r="AA10">
        <v>887</v>
      </c>
      <c r="AB10">
        <v>51318</v>
      </c>
      <c r="AC10">
        <v>875.6</v>
      </c>
      <c r="AD10">
        <v>47425</v>
      </c>
      <c r="AE10">
        <v>805.3</v>
      </c>
      <c r="AF10">
        <v>873608</v>
      </c>
      <c r="AG10">
        <v>1035.2</v>
      </c>
    </row>
    <row r="11" spans="1:33" ht="15">
      <c r="A11" t="s">
        <v>8</v>
      </c>
      <c r="B11">
        <v>60991</v>
      </c>
      <c r="C11">
        <v>1141.2</v>
      </c>
      <c r="D11">
        <v>63774</v>
      </c>
      <c r="E11">
        <v>1183.5</v>
      </c>
      <c r="F11">
        <v>65528</v>
      </c>
      <c r="G11">
        <v>1206.9</v>
      </c>
      <c r="H11">
        <v>65903</v>
      </c>
      <c r="I11">
        <v>1203.7</v>
      </c>
      <c r="J11">
        <v>65837</v>
      </c>
      <c r="K11">
        <v>1194.3</v>
      </c>
      <c r="L11">
        <v>67169</v>
      </c>
      <c r="M11">
        <v>1210.8</v>
      </c>
      <c r="N11">
        <v>67682</v>
      </c>
      <c r="O11">
        <v>1213.2</v>
      </c>
      <c r="P11">
        <v>67072</v>
      </c>
      <c r="Q11">
        <v>1191.3</v>
      </c>
      <c r="R11">
        <v>69663</v>
      </c>
      <c r="S11">
        <v>1229.3</v>
      </c>
      <c r="T11">
        <v>65844</v>
      </c>
      <c r="U11">
        <v>1155.1</v>
      </c>
      <c r="V11">
        <v>62485</v>
      </c>
      <c r="W11">
        <v>1088.6</v>
      </c>
      <c r="X11">
        <v>60651</v>
      </c>
      <c r="Y11">
        <v>1049.3</v>
      </c>
      <c r="Z11">
        <v>57337</v>
      </c>
      <c r="AA11">
        <v>984.1</v>
      </c>
      <c r="AB11">
        <v>57042</v>
      </c>
      <c r="AC11">
        <v>974.1</v>
      </c>
      <c r="AD11">
        <v>53244</v>
      </c>
      <c r="AE11">
        <v>904.7</v>
      </c>
      <c r="AF11">
        <v>950222</v>
      </c>
      <c r="AG11">
        <v>1126.8</v>
      </c>
    </row>
    <row r="14" ht="15">
      <c r="A14" s="1" t="s">
        <v>0</v>
      </c>
    </row>
    <row r="15" ht="15">
      <c r="A15" s="1" t="s">
        <v>13</v>
      </c>
    </row>
    <row r="16" ht="15">
      <c r="A16" s="1" t="s">
        <v>1</v>
      </c>
    </row>
    <row r="17" spans="2:3" ht="15">
      <c r="B17" t="s">
        <v>2</v>
      </c>
      <c r="C17" t="s">
        <v>3</v>
      </c>
    </row>
    <row r="18" spans="2:32" ht="15">
      <c r="B18">
        <v>1994</v>
      </c>
      <c r="D18">
        <v>1995</v>
      </c>
      <c r="F18">
        <v>1996</v>
      </c>
      <c r="H18">
        <v>1997</v>
      </c>
      <c r="J18">
        <v>1998</v>
      </c>
      <c r="L18">
        <v>1999</v>
      </c>
      <c r="N18">
        <v>2000</v>
      </c>
      <c r="P18">
        <v>2001</v>
      </c>
      <c r="R18">
        <v>2002</v>
      </c>
      <c r="T18">
        <v>2003</v>
      </c>
      <c r="V18">
        <v>2004</v>
      </c>
      <c r="X18">
        <v>2005</v>
      </c>
      <c r="Z18">
        <v>2006</v>
      </c>
      <c r="AB18">
        <v>2007</v>
      </c>
      <c r="AD18">
        <v>2008</v>
      </c>
      <c r="AF18" t="s">
        <v>4</v>
      </c>
    </row>
    <row r="19" spans="1:33" ht="15">
      <c r="A19" t="s">
        <v>5</v>
      </c>
      <c r="B19" t="s">
        <v>6</v>
      </c>
      <c r="C19" t="s">
        <v>7</v>
      </c>
      <c r="D19" t="s">
        <v>6</v>
      </c>
      <c r="E19" t="s">
        <v>7</v>
      </c>
      <c r="F19" t="s">
        <v>6</v>
      </c>
      <c r="G19" t="s">
        <v>7</v>
      </c>
      <c r="H19" t="s">
        <v>6</v>
      </c>
      <c r="I19" t="s">
        <v>7</v>
      </c>
      <c r="J19" t="s">
        <v>6</v>
      </c>
      <c r="K19" t="s">
        <v>7</v>
      </c>
      <c r="L19" t="s">
        <v>6</v>
      </c>
      <c r="M19" t="s">
        <v>7</v>
      </c>
      <c r="N19" t="s">
        <v>6</v>
      </c>
      <c r="O19" t="s">
        <v>7</v>
      </c>
      <c r="P19" t="s">
        <v>6</v>
      </c>
      <c r="Q19" t="s">
        <v>7</v>
      </c>
      <c r="R19" t="s">
        <v>6</v>
      </c>
      <c r="S19" t="s">
        <v>7</v>
      </c>
      <c r="T19" t="s">
        <v>6</v>
      </c>
      <c r="U19" t="s">
        <v>7</v>
      </c>
      <c r="V19" t="s">
        <v>6</v>
      </c>
      <c r="W19" t="s">
        <v>7</v>
      </c>
      <c r="X19" t="s">
        <v>6</v>
      </c>
      <c r="Y19" t="s">
        <v>7</v>
      </c>
      <c r="Z19" t="s">
        <v>6</v>
      </c>
      <c r="AA19" t="s">
        <v>7</v>
      </c>
      <c r="AB19" t="s">
        <v>6</v>
      </c>
      <c r="AC19" t="s">
        <v>7</v>
      </c>
      <c r="AD19" t="s">
        <v>6</v>
      </c>
      <c r="AE19" t="s">
        <v>7</v>
      </c>
      <c r="AF19" t="s">
        <v>6</v>
      </c>
      <c r="AG19" t="s">
        <v>7</v>
      </c>
    </row>
    <row r="20" spans="1:33" ht="15">
      <c r="A20" t="s">
        <v>38</v>
      </c>
      <c r="B20">
        <v>405</v>
      </c>
      <c r="C20">
        <v>7.5</v>
      </c>
      <c r="D20">
        <v>441</v>
      </c>
      <c r="E20">
        <v>8.2</v>
      </c>
      <c r="F20">
        <v>379</v>
      </c>
      <c r="G20">
        <v>7</v>
      </c>
      <c r="H20">
        <v>406</v>
      </c>
      <c r="I20">
        <v>7.4</v>
      </c>
      <c r="J20">
        <v>455</v>
      </c>
      <c r="K20">
        <v>8.2</v>
      </c>
      <c r="L20">
        <v>427</v>
      </c>
      <c r="M20">
        <v>7.7</v>
      </c>
      <c r="N20">
        <v>408</v>
      </c>
      <c r="O20">
        <v>7.3</v>
      </c>
      <c r="P20">
        <v>393</v>
      </c>
      <c r="Q20">
        <v>7</v>
      </c>
      <c r="R20">
        <v>389</v>
      </c>
      <c r="S20">
        <v>6.9</v>
      </c>
      <c r="T20">
        <v>441</v>
      </c>
      <c r="U20">
        <v>7.8</v>
      </c>
      <c r="V20">
        <v>378</v>
      </c>
      <c r="W20">
        <v>6.6</v>
      </c>
      <c r="X20">
        <v>332</v>
      </c>
      <c r="Y20">
        <v>5.8</v>
      </c>
      <c r="Z20">
        <v>366</v>
      </c>
      <c r="AA20">
        <v>6.4</v>
      </c>
      <c r="AB20">
        <v>345</v>
      </c>
      <c r="AC20">
        <v>5.9</v>
      </c>
      <c r="AD20">
        <v>321</v>
      </c>
      <c r="AE20">
        <v>5.5</v>
      </c>
      <c r="AF20">
        <v>5886</v>
      </c>
      <c r="AG20">
        <v>7</v>
      </c>
    </row>
    <row r="21" spans="1:33" ht="15">
      <c r="A21" t="s">
        <v>39</v>
      </c>
      <c r="B21">
        <v>44</v>
      </c>
      <c r="C21">
        <v>0.8</v>
      </c>
      <c r="D21">
        <v>47</v>
      </c>
      <c r="E21">
        <v>0.9</v>
      </c>
      <c r="F21">
        <v>39</v>
      </c>
      <c r="G21">
        <v>0.7</v>
      </c>
      <c r="H21">
        <v>36</v>
      </c>
      <c r="I21">
        <v>0.7</v>
      </c>
      <c r="J21">
        <v>59</v>
      </c>
      <c r="K21">
        <v>1.1</v>
      </c>
      <c r="L21">
        <v>54</v>
      </c>
      <c r="M21">
        <v>1</v>
      </c>
      <c r="N21">
        <v>63</v>
      </c>
      <c r="O21">
        <v>1.1</v>
      </c>
      <c r="P21">
        <v>32</v>
      </c>
      <c r="Q21">
        <v>0.6</v>
      </c>
      <c r="R21">
        <v>31</v>
      </c>
      <c r="S21">
        <v>0.6</v>
      </c>
      <c r="T21">
        <v>33</v>
      </c>
      <c r="U21">
        <v>0.6</v>
      </c>
      <c r="V21">
        <v>15</v>
      </c>
      <c r="W21" t="s">
        <v>9</v>
      </c>
      <c r="X21">
        <v>30</v>
      </c>
      <c r="Y21">
        <v>0.5</v>
      </c>
      <c r="Z21">
        <v>29</v>
      </c>
      <c r="AA21">
        <v>0.5</v>
      </c>
      <c r="AB21">
        <v>25</v>
      </c>
      <c r="AC21">
        <v>0.4</v>
      </c>
      <c r="AD21">
        <v>17</v>
      </c>
      <c r="AE21" t="s">
        <v>9</v>
      </c>
      <c r="AF21">
        <v>554</v>
      </c>
      <c r="AG21">
        <v>0.7</v>
      </c>
    </row>
    <row r="22" spans="1:33" ht="15">
      <c r="A22" t="s">
        <v>40</v>
      </c>
      <c r="B22">
        <v>460</v>
      </c>
      <c r="C22">
        <v>8.5</v>
      </c>
      <c r="D22">
        <v>470</v>
      </c>
      <c r="E22">
        <v>8.7</v>
      </c>
      <c r="F22">
        <v>439</v>
      </c>
      <c r="G22">
        <v>8</v>
      </c>
      <c r="H22">
        <v>483</v>
      </c>
      <c r="I22">
        <v>8.8</v>
      </c>
      <c r="J22">
        <v>486</v>
      </c>
      <c r="K22">
        <v>8.8</v>
      </c>
      <c r="L22">
        <v>570</v>
      </c>
      <c r="M22">
        <v>10.3</v>
      </c>
      <c r="N22">
        <v>639</v>
      </c>
      <c r="O22">
        <v>11.5</v>
      </c>
      <c r="P22">
        <v>744</v>
      </c>
      <c r="Q22">
        <v>13.3</v>
      </c>
      <c r="R22">
        <v>753</v>
      </c>
      <c r="S22">
        <v>13.5</v>
      </c>
      <c r="T22">
        <v>792</v>
      </c>
      <c r="U22">
        <v>14.1</v>
      </c>
      <c r="V22">
        <v>916</v>
      </c>
      <c r="W22">
        <v>16.2</v>
      </c>
      <c r="X22">
        <v>988</v>
      </c>
      <c r="Y22">
        <v>17.4</v>
      </c>
      <c r="Z22">
        <v>868</v>
      </c>
      <c r="AA22">
        <v>15.2</v>
      </c>
      <c r="AB22">
        <v>818</v>
      </c>
      <c r="AC22">
        <v>14.3</v>
      </c>
      <c r="AD22">
        <v>649</v>
      </c>
      <c r="AE22">
        <v>11.4</v>
      </c>
      <c r="AF22">
        <v>10075</v>
      </c>
      <c r="AG22">
        <v>12</v>
      </c>
    </row>
    <row r="23" spans="1:33" ht="15">
      <c r="A23" t="s">
        <v>10</v>
      </c>
      <c r="B23">
        <v>2256</v>
      </c>
      <c r="C23">
        <v>42</v>
      </c>
      <c r="D23">
        <v>2596</v>
      </c>
      <c r="E23">
        <v>48</v>
      </c>
      <c r="F23">
        <v>2464</v>
      </c>
      <c r="G23">
        <v>45.2</v>
      </c>
      <c r="H23">
        <v>2651</v>
      </c>
      <c r="I23">
        <v>48.2</v>
      </c>
      <c r="J23">
        <v>2904</v>
      </c>
      <c r="K23">
        <v>52.6</v>
      </c>
      <c r="L23">
        <v>2926</v>
      </c>
      <c r="M23">
        <v>52.7</v>
      </c>
      <c r="N23">
        <v>3631</v>
      </c>
      <c r="O23">
        <v>65.1</v>
      </c>
      <c r="P23">
        <v>3970</v>
      </c>
      <c r="Q23">
        <v>70.8</v>
      </c>
      <c r="R23">
        <v>4381</v>
      </c>
      <c r="S23">
        <v>77.9</v>
      </c>
      <c r="T23">
        <v>4351</v>
      </c>
      <c r="U23">
        <v>77.2</v>
      </c>
      <c r="V23">
        <v>4390</v>
      </c>
      <c r="W23">
        <v>77.5</v>
      </c>
      <c r="X23">
        <v>4312</v>
      </c>
      <c r="Y23">
        <v>75.7</v>
      </c>
      <c r="Z23">
        <v>4420</v>
      </c>
      <c r="AA23">
        <v>77.3</v>
      </c>
      <c r="AB23">
        <v>4285</v>
      </c>
      <c r="AC23">
        <v>74.7</v>
      </c>
      <c r="AD23">
        <v>3839</v>
      </c>
      <c r="AE23">
        <v>66.6</v>
      </c>
      <c r="AF23">
        <v>53376</v>
      </c>
      <c r="AG23">
        <v>63.6</v>
      </c>
    </row>
    <row r="24" spans="1:33" ht="15">
      <c r="A24" t="s">
        <v>11</v>
      </c>
      <c r="B24">
        <v>1082</v>
      </c>
      <c r="C24">
        <v>20.2</v>
      </c>
      <c r="D24">
        <v>1131</v>
      </c>
      <c r="E24">
        <v>21</v>
      </c>
      <c r="F24">
        <v>1161</v>
      </c>
      <c r="G24">
        <v>21.3</v>
      </c>
      <c r="H24">
        <v>1105</v>
      </c>
      <c r="I24">
        <v>20.1</v>
      </c>
      <c r="J24">
        <v>985</v>
      </c>
      <c r="K24">
        <v>17.9</v>
      </c>
      <c r="L24">
        <v>1070</v>
      </c>
      <c r="M24">
        <v>19.2</v>
      </c>
      <c r="N24">
        <v>1475</v>
      </c>
      <c r="O24">
        <v>26.4</v>
      </c>
      <c r="P24">
        <v>1614</v>
      </c>
      <c r="Q24">
        <v>28.8</v>
      </c>
      <c r="R24">
        <v>1867</v>
      </c>
      <c r="S24">
        <v>33.2</v>
      </c>
      <c r="T24">
        <v>1867</v>
      </c>
      <c r="U24">
        <v>33</v>
      </c>
      <c r="V24">
        <v>1848</v>
      </c>
      <c r="W24">
        <v>32.5</v>
      </c>
      <c r="X24">
        <v>1931</v>
      </c>
      <c r="Y24">
        <v>33.8</v>
      </c>
      <c r="Z24">
        <v>1757</v>
      </c>
      <c r="AA24">
        <v>30.7</v>
      </c>
      <c r="AB24">
        <v>1923</v>
      </c>
      <c r="AC24">
        <v>33.3</v>
      </c>
      <c r="AD24">
        <v>1808</v>
      </c>
      <c r="AE24">
        <v>31.2</v>
      </c>
      <c r="AF24">
        <v>22624</v>
      </c>
      <c r="AG24">
        <v>26.9</v>
      </c>
    </row>
    <row r="25" spans="1:33" ht="15">
      <c r="A25" t="s">
        <v>41</v>
      </c>
      <c r="B25">
        <v>641</v>
      </c>
      <c r="C25">
        <v>12</v>
      </c>
      <c r="D25">
        <v>371</v>
      </c>
      <c r="E25">
        <v>6.9</v>
      </c>
      <c r="F25">
        <v>506</v>
      </c>
      <c r="G25">
        <v>9.3</v>
      </c>
      <c r="H25">
        <v>433</v>
      </c>
      <c r="I25">
        <v>7.9</v>
      </c>
      <c r="J25">
        <v>228</v>
      </c>
      <c r="K25">
        <v>4.1</v>
      </c>
      <c r="L25">
        <v>186</v>
      </c>
      <c r="M25">
        <v>3.4</v>
      </c>
      <c r="N25">
        <v>241</v>
      </c>
      <c r="O25">
        <v>4.3</v>
      </c>
      <c r="P25">
        <v>232</v>
      </c>
      <c r="Q25">
        <v>4.2</v>
      </c>
      <c r="R25">
        <v>210</v>
      </c>
      <c r="S25">
        <v>3.8</v>
      </c>
      <c r="T25">
        <v>178</v>
      </c>
      <c r="U25">
        <v>3.2</v>
      </c>
      <c r="V25">
        <v>121</v>
      </c>
      <c r="W25">
        <v>2.2</v>
      </c>
      <c r="X25">
        <v>160</v>
      </c>
      <c r="Y25">
        <v>2.9</v>
      </c>
      <c r="Z25">
        <v>157</v>
      </c>
      <c r="AA25">
        <v>2.8</v>
      </c>
      <c r="AB25">
        <v>142</v>
      </c>
      <c r="AC25">
        <v>2.5</v>
      </c>
      <c r="AD25">
        <v>109</v>
      </c>
      <c r="AE25">
        <v>1.9</v>
      </c>
      <c r="AF25">
        <v>3915</v>
      </c>
      <c r="AG25">
        <v>4.7</v>
      </c>
    </row>
    <row r="26" spans="1:33" ht="15">
      <c r="A26" t="s">
        <v>42</v>
      </c>
      <c r="B26">
        <v>7998</v>
      </c>
      <c r="C26">
        <v>149.2</v>
      </c>
      <c r="D26">
        <v>7584</v>
      </c>
      <c r="E26">
        <v>140.2</v>
      </c>
      <c r="F26">
        <v>7672</v>
      </c>
      <c r="G26">
        <v>140.4</v>
      </c>
      <c r="H26">
        <v>8292</v>
      </c>
      <c r="I26">
        <v>150.5</v>
      </c>
      <c r="J26">
        <v>8274</v>
      </c>
      <c r="K26">
        <v>149.9</v>
      </c>
      <c r="L26">
        <v>8826</v>
      </c>
      <c r="M26">
        <v>159.3</v>
      </c>
      <c r="N26">
        <v>8939</v>
      </c>
      <c r="O26">
        <v>161</v>
      </c>
      <c r="P26">
        <v>8360</v>
      </c>
      <c r="Q26">
        <v>150.5</v>
      </c>
      <c r="R26">
        <v>8144</v>
      </c>
      <c r="S26">
        <v>146.8</v>
      </c>
      <c r="T26">
        <v>8186</v>
      </c>
      <c r="U26">
        <v>147.8</v>
      </c>
      <c r="V26">
        <v>7707</v>
      </c>
      <c r="W26">
        <v>139.2</v>
      </c>
      <c r="X26">
        <v>6973</v>
      </c>
      <c r="Y26">
        <v>125.9</v>
      </c>
      <c r="Z26">
        <v>6706</v>
      </c>
      <c r="AA26">
        <v>120.6</v>
      </c>
      <c r="AB26">
        <v>6490</v>
      </c>
      <c r="AC26">
        <v>116.5</v>
      </c>
      <c r="AD26">
        <v>6235</v>
      </c>
      <c r="AE26">
        <v>111.3</v>
      </c>
      <c r="AF26">
        <v>116386</v>
      </c>
      <c r="AG26">
        <v>140.9</v>
      </c>
    </row>
    <row r="27" spans="1:33" ht="15">
      <c r="A27" t="s">
        <v>43</v>
      </c>
      <c r="B27">
        <v>12886</v>
      </c>
      <c r="C27">
        <v>240.2</v>
      </c>
      <c r="D27">
        <v>12640</v>
      </c>
      <c r="E27">
        <v>233.9</v>
      </c>
      <c r="F27">
        <v>12660</v>
      </c>
      <c r="G27">
        <v>231.9</v>
      </c>
      <c r="H27">
        <v>13406</v>
      </c>
      <c r="I27">
        <v>243.6</v>
      </c>
      <c r="J27">
        <v>13391</v>
      </c>
      <c r="K27">
        <v>242.6</v>
      </c>
      <c r="L27">
        <v>14059</v>
      </c>
      <c r="M27">
        <v>253.6</v>
      </c>
      <c r="N27">
        <v>15396</v>
      </c>
      <c r="O27">
        <v>276.7</v>
      </c>
      <c r="P27">
        <v>15345</v>
      </c>
      <c r="Q27">
        <v>275.1</v>
      </c>
      <c r="R27">
        <v>15775</v>
      </c>
      <c r="S27">
        <v>282.6</v>
      </c>
      <c r="T27">
        <v>15848</v>
      </c>
      <c r="U27">
        <v>283.8</v>
      </c>
      <c r="V27">
        <v>15375</v>
      </c>
      <c r="W27">
        <v>274.4</v>
      </c>
      <c r="X27">
        <v>14726</v>
      </c>
      <c r="Y27">
        <v>261.9</v>
      </c>
      <c r="Z27">
        <v>14303</v>
      </c>
      <c r="AA27">
        <v>253.5</v>
      </c>
      <c r="AB27">
        <v>14028</v>
      </c>
      <c r="AC27">
        <v>247.6</v>
      </c>
      <c r="AD27">
        <v>12978</v>
      </c>
      <c r="AE27">
        <v>228.1</v>
      </c>
      <c r="AF27">
        <v>212816</v>
      </c>
      <c r="AG27">
        <v>255.9</v>
      </c>
    </row>
    <row r="29" spans="1:32" ht="15">
      <c r="A29" t="s">
        <v>25</v>
      </c>
      <c r="B29">
        <f>SUM(B7,B8,B9,B10,B23,B25,B26)</f>
        <v>71886</v>
      </c>
      <c r="D29">
        <f>SUM(D7,D8,D9,D10,D23,D25,D26)</f>
        <v>74325</v>
      </c>
      <c r="F29">
        <f>SUM(F7,F8,F9,F10,F23,F25,F26)</f>
        <v>76170</v>
      </c>
      <c r="H29">
        <f>SUM(H7,H8,H9,H10,H23,H25,H26)</f>
        <v>77279</v>
      </c>
      <c r="J29">
        <f>SUM(J7,J8,J9,J10,J23,J25,J26)</f>
        <v>77243</v>
      </c>
      <c r="L29">
        <f>SUM(L7,L8,L9,L10,L23,L25,L26)</f>
        <v>79107</v>
      </c>
      <c r="N29">
        <f>SUM(N7,N8,N9,N10,N23,N25,N26)</f>
        <v>80493</v>
      </c>
      <c r="P29">
        <f>SUM(P7,P8,P9,P10,P23,P25,P26)</f>
        <v>79634</v>
      </c>
      <c r="R29">
        <f>SUM(R7,R8,R9,R10,R23,R25,R26)</f>
        <v>82398</v>
      </c>
      <c r="T29">
        <f>SUM(T7,T8,T9,T10,T23,T25,T26)</f>
        <v>78559</v>
      </c>
      <c r="V29">
        <f>SUM(V7,V8,V9,V10,V23,V25,V26)</f>
        <v>74703</v>
      </c>
      <c r="X29">
        <f>SUM(X7,X8,X9,X10,X23,X25,X26)</f>
        <v>72096</v>
      </c>
      <c r="Z29">
        <f>SUM(Z7,Z8,Z9,Z10,Z23,Z25,Z26)</f>
        <v>68620</v>
      </c>
      <c r="AB29">
        <f>SUM(AB7,AB8,AB9,AB10,AB23,AB25,AB26)</f>
        <v>67959</v>
      </c>
      <c r="AD29">
        <f>SUM(AD7,AD8,AD9,AD10,AD23,AD25,AD26)</f>
        <v>63427</v>
      </c>
      <c r="AF29">
        <f>SUM(AF7,AF8,AF9,AF10,AF23,AF25,AF26)</f>
        <v>1123899</v>
      </c>
    </row>
    <row r="30" spans="1:34" ht="15">
      <c r="A30" t="s">
        <v>26</v>
      </c>
      <c r="B30">
        <f>SUM(B8,B26)</f>
        <v>8474</v>
      </c>
      <c r="D30">
        <f>SUM(D8,D26)</f>
        <v>8091</v>
      </c>
      <c r="F30">
        <f>SUM(F8,F26)</f>
        <v>8180</v>
      </c>
      <c r="H30">
        <f>SUM(H8,H26)</f>
        <v>8842</v>
      </c>
      <c r="J30">
        <f>SUM(J8,J26)</f>
        <v>8836</v>
      </c>
      <c r="L30">
        <f>SUM(L8,L26)</f>
        <v>9373</v>
      </c>
      <c r="N30">
        <f>SUM(N8,N26)</f>
        <v>9474</v>
      </c>
      <c r="P30">
        <f>SUM(P8,P26)</f>
        <v>8816</v>
      </c>
      <c r="R30">
        <f>SUM(R8,R26)</f>
        <v>8638</v>
      </c>
      <c r="T30">
        <f>SUM(T8,T26)</f>
        <v>8741</v>
      </c>
      <c r="V30">
        <f>SUM(V8,V26)</f>
        <v>8196</v>
      </c>
      <c r="X30">
        <f>SUM(X8,X26)</f>
        <v>7442</v>
      </c>
      <c r="Z30">
        <f>SUM(Z8,Z26)</f>
        <v>7151</v>
      </c>
      <c r="AB30">
        <f>SUM(AB8,AB26)</f>
        <v>6945</v>
      </c>
      <c r="AD30">
        <f>SUM(AD8,AD26)</f>
        <v>6647</v>
      </c>
      <c r="AF30">
        <f>SUM(AF8,AF26)</f>
        <v>123846</v>
      </c>
      <c r="AG30" s="11">
        <f>AF30*AF41</f>
        <v>396307200</v>
      </c>
      <c r="AH30" s="12">
        <f>AG30/13</f>
        <v>30485169.230769232</v>
      </c>
    </row>
    <row r="31" spans="1:41" ht="15">
      <c r="A31" t="s">
        <v>33</v>
      </c>
      <c r="B31" s="10">
        <f>B30/B$29</f>
        <v>0.11788108950282392</v>
      </c>
      <c r="C31" s="10"/>
      <c r="D31" s="10">
        <f>D30/D$29</f>
        <v>0.10885973763874873</v>
      </c>
      <c r="E31" s="10"/>
      <c r="F31" s="10">
        <f>F30/F$29</f>
        <v>0.10739136142838387</v>
      </c>
      <c r="G31" s="10"/>
      <c r="H31" s="10">
        <f>H30/H$29</f>
        <v>0.11441659441762962</v>
      </c>
      <c r="I31" s="10"/>
      <c r="J31" s="10">
        <f>J30/J$29</f>
        <v>0.11439224266276556</v>
      </c>
      <c r="K31" s="10"/>
      <c r="L31" s="10">
        <f>L30/L$29</f>
        <v>0.11848508981506062</v>
      </c>
      <c r="M31" s="10"/>
      <c r="N31" s="10">
        <f>N30/N$29</f>
        <v>0.11769967574820171</v>
      </c>
      <c r="O31" s="10"/>
      <c r="P31" s="10">
        <f>P30/P$29</f>
        <v>0.11070648215586307</v>
      </c>
      <c r="Q31" s="10"/>
      <c r="R31" s="10">
        <f>R30/R$29</f>
        <v>0.10483264156897013</v>
      </c>
      <c r="S31" s="10"/>
      <c r="T31" s="10">
        <f>T30/T$29</f>
        <v>0.11126669127662012</v>
      </c>
      <c r="U31" s="10"/>
      <c r="V31" s="10">
        <f>V30/V$29</f>
        <v>0.10971446929842175</v>
      </c>
      <c r="W31" s="10"/>
      <c r="X31" s="10">
        <f>X30/X$29</f>
        <v>0.10322347980470484</v>
      </c>
      <c r="Y31" s="10"/>
      <c r="Z31" s="10">
        <f>Z30/Z$29</f>
        <v>0.10421160011658409</v>
      </c>
      <c r="AA31" s="10"/>
      <c r="AB31" s="10">
        <f>AB30/AB$29</f>
        <v>0.10219396989361232</v>
      </c>
      <c r="AC31" s="10"/>
      <c r="AD31" s="10">
        <f>AD30/AD$29</f>
        <v>0.10479764138300723</v>
      </c>
      <c r="AE31" s="10"/>
      <c r="AF31" s="10">
        <f>AF30/AF$29</f>
        <v>0.11019317572130592</v>
      </c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32" ht="15">
      <c r="A32" t="s">
        <v>27</v>
      </c>
      <c r="B32">
        <f>SUM(B7,B25)</f>
        <v>2766</v>
      </c>
      <c r="D32">
        <f>SUM(D7,D25)</f>
        <v>2567</v>
      </c>
      <c r="F32">
        <f>SUM(F7,F25)</f>
        <v>2769</v>
      </c>
      <c r="H32">
        <f>SUM(H7,H25)</f>
        <v>2675</v>
      </c>
      <c r="J32">
        <f>SUM(J7,J25)</f>
        <v>2540</v>
      </c>
      <c r="L32">
        <f>SUM(L7,L25)</f>
        <v>2492</v>
      </c>
      <c r="N32">
        <f>SUM(N7,N25)</f>
        <v>2479</v>
      </c>
      <c r="P32">
        <f>SUM(P7,P25)</f>
        <v>2390</v>
      </c>
      <c r="R32">
        <f>SUM(R7,R25)</f>
        <v>2466</v>
      </c>
      <c r="T32">
        <f>SUM(T7,T25)</f>
        <v>2239</v>
      </c>
      <c r="V32">
        <f>SUM(V7,V25)</f>
        <v>2161</v>
      </c>
      <c r="X32">
        <f>SUM(X7,X25)</f>
        <v>2181</v>
      </c>
      <c r="Z32">
        <f>SUM(Z7,Z25)</f>
        <v>2147</v>
      </c>
      <c r="AB32">
        <f>SUM(AB7,AB25)</f>
        <v>2155</v>
      </c>
      <c r="AD32">
        <f>SUM(AD7,AD25)</f>
        <v>2058</v>
      </c>
      <c r="AF32">
        <f>SUM(AF7,AF25)</f>
        <v>36085</v>
      </c>
    </row>
    <row r="33" spans="1:41" ht="15">
      <c r="A33" t="s">
        <v>29</v>
      </c>
      <c r="B33" s="10">
        <f>B32/B$29</f>
        <v>0.03847758951673483</v>
      </c>
      <c r="C33" s="10"/>
      <c r="D33" s="10">
        <f>D32/D$29</f>
        <v>0.034537504204507234</v>
      </c>
      <c r="E33" s="10"/>
      <c r="F33" s="10">
        <f>F32/F$29</f>
        <v>0.036352894840488384</v>
      </c>
      <c r="G33" s="10"/>
      <c r="H33" s="10">
        <f>H32/H$29</f>
        <v>0.03461483714851383</v>
      </c>
      <c r="I33" s="10"/>
      <c r="J33" s="10">
        <f>J32/J$29</f>
        <v>0.03288323861061844</v>
      </c>
      <c r="K33" s="10"/>
      <c r="L33" s="10">
        <f>L32/L$29</f>
        <v>0.03150163702327228</v>
      </c>
      <c r="M33" s="10"/>
      <c r="N33" s="10">
        <f>N32/N$29</f>
        <v>0.030797709117563018</v>
      </c>
      <c r="O33" s="10"/>
      <c r="P33" s="10">
        <f>P32/P$29</f>
        <v>0.03001230630132858</v>
      </c>
      <c r="Q33" s="10"/>
      <c r="R33" s="10">
        <f>R32/R$29</f>
        <v>0.0299279108716231</v>
      </c>
      <c r="S33" s="10"/>
      <c r="T33" s="10">
        <f>T32/T$29</f>
        <v>0.02850087195610942</v>
      </c>
      <c r="U33" s="10"/>
      <c r="V33" s="10">
        <f>V32/V$29</f>
        <v>0.02892788776889817</v>
      </c>
      <c r="W33" s="10"/>
      <c r="X33" s="10">
        <f>X32/X$29</f>
        <v>0.03025133155792277</v>
      </c>
      <c r="Y33" s="10"/>
      <c r="Z33" s="10">
        <f>Z32/Z$29</f>
        <v>0.031288254153308076</v>
      </c>
      <c r="AA33" s="10"/>
      <c r="AB33" s="10">
        <f>AB32/AB$29</f>
        <v>0.03171029591371268</v>
      </c>
      <c r="AC33" s="10"/>
      <c r="AD33" s="10">
        <f>AD32/AD$29</f>
        <v>0.032446749806864586</v>
      </c>
      <c r="AE33" s="10"/>
      <c r="AF33" s="10">
        <f>AF32/AF$29</f>
        <v>0.032106977584284706</v>
      </c>
      <c r="AG33" s="10"/>
      <c r="AH33" s="10"/>
      <c r="AI33" s="10"/>
      <c r="AJ33" s="10"/>
      <c r="AK33" s="10"/>
      <c r="AL33" s="10"/>
      <c r="AM33" s="10"/>
      <c r="AN33" s="10"/>
      <c r="AO33" s="10"/>
    </row>
    <row r="35" spans="1:32" ht="15">
      <c r="A35" t="s">
        <v>31</v>
      </c>
      <c r="B35">
        <f>B32-AD32</f>
        <v>708</v>
      </c>
      <c r="C35">
        <f>B35/B32%</f>
        <v>25.59652928416486</v>
      </c>
      <c r="D35" t="s">
        <v>30</v>
      </c>
      <c r="AF35">
        <f>(AF26+AF21)/AF30</f>
        <v>0.9442371978101837</v>
      </c>
    </row>
    <row r="36" spans="1:4" ht="15">
      <c r="A36" t="s">
        <v>32</v>
      </c>
      <c r="B36">
        <f>B30-AD30</f>
        <v>1827</v>
      </c>
      <c r="C36">
        <f>B36/B30%</f>
        <v>21.560066084493748</v>
      </c>
      <c r="D36" t="s">
        <v>30</v>
      </c>
    </row>
    <row r="37" spans="2:4" ht="15">
      <c r="B37">
        <f>B8-AD8</f>
        <v>64</v>
      </c>
      <c r="C37">
        <f>B37/B8%</f>
        <v>13.445378151260504</v>
      </c>
      <c r="D37" t="s">
        <v>30</v>
      </c>
    </row>
    <row r="38" spans="1:4" ht="15">
      <c r="A38" t="s">
        <v>33</v>
      </c>
      <c r="B38" s="10">
        <f>B31-AD31</f>
        <v>0.013083448119816682</v>
      </c>
      <c r="C38">
        <f>B38/B31%</f>
        <v>11.098852390148005</v>
      </c>
      <c r="D38" t="s">
        <v>30</v>
      </c>
    </row>
    <row r="39" spans="1:4" ht="15">
      <c r="A39" t="s">
        <v>34</v>
      </c>
      <c r="B39">
        <f>N30-AD30</f>
        <v>2827</v>
      </c>
      <c r="C39">
        <f>B39/N30%</f>
        <v>29.839560903525438</v>
      </c>
      <c r="D39" t="s">
        <v>30</v>
      </c>
    </row>
    <row r="41" spans="1:33" ht="15">
      <c r="A41" t="s">
        <v>14</v>
      </c>
      <c r="AF41" s="11">
        <v>3200</v>
      </c>
      <c r="AG41" t="s">
        <v>28</v>
      </c>
    </row>
    <row r="42" ht="15">
      <c r="A42" s="2" t="s">
        <v>18</v>
      </c>
    </row>
    <row r="43" ht="15">
      <c r="A43" s="2" t="s">
        <v>15</v>
      </c>
    </row>
    <row r="44" ht="15">
      <c r="A44" s="2" t="s">
        <v>16</v>
      </c>
    </row>
    <row r="45" ht="15">
      <c r="A45" s="2" t="s">
        <v>17</v>
      </c>
    </row>
    <row r="47" ht="15">
      <c r="A47" s="9" t="s">
        <v>19</v>
      </c>
    </row>
    <row r="48" ht="15">
      <c r="A48" s="7" t="s">
        <v>24</v>
      </c>
    </row>
    <row r="49" ht="15">
      <c r="A49" s="8" t="s">
        <v>21</v>
      </c>
    </row>
    <row r="50" ht="15">
      <c r="A50" s="8" t="s">
        <v>22</v>
      </c>
    </row>
    <row r="51" ht="15">
      <c r="A51" s="8" t="s">
        <v>23</v>
      </c>
    </row>
    <row r="52" ht="15">
      <c r="A52" s="5" t="s">
        <v>20</v>
      </c>
    </row>
    <row r="53" ht="15">
      <c r="A53" s="6"/>
    </row>
    <row r="55" ht="15">
      <c r="A55" s="4"/>
    </row>
    <row r="56" ht="15">
      <c r="A56" s="3"/>
    </row>
  </sheetData>
  <sheetProtection/>
  <hyperlinks>
    <hyperlink ref="A43" r:id="rId1" display="http://www.health.mo.gov/data/mica/mica/injury.php?pasrc=1&amp;pasca=1&amp;pasag=1&amp;pasil=1&amp;dwn=0&amp;flip=0&amp;menu=0&amp;uadj=1&amp;configfile=configs%2Fconfig_injury.php&amp;screen_id=&amp;bw=0&amp;sort=0&amp;row=7&amp;col=1&amp;rc=4&amp;et=9&amp;sx=3&amp;ag=6&amp;pt=3&amp;inb=6&amp;dp=0&amp;yr%5B%5D=1994&amp;yr%5B%5D=1995&amp;yr%5B%5D=1996&amp;yr%5B%5D=1997&amp;yr%5B%5D=1998&amp;yr%5B%5D=1999&amp;yr%5B%5D=2000&amp;yr%5B%5D=2001&amp;yr%5B%5D=2002&amp;yr%5B%5D=2003&amp;yr%5B%5D=2004&amp;yr%5B%5D=2005&amp;yr%5B%5D=2006&amp;yr%5B%5D=2007&amp;yr%5B%5D=2008&amp;ct%5B%5D=929&amp;ca%5B%5D=08&amp;ca%5B%5D=10&amp;ca%5B%5D=11&amp;il%5B%5D=00&amp;geo=3&amp;seladj=3&amp;prob=0"/>
    <hyperlink ref="A44" r:id="rId2" display="http://www.health.mo.gov/data/mica/mica/injury.php?&amp;row=7&amp;col=1&amp;sort=0&amp;geo=3&amp;configfile=configs/config_injury.php&amp;screen_id=&amp;bw=0&amp;seladj=3&amp;uadj=1&amp;prob=0&amp;menu=0&amp;dwn=0&amp;flip=0&amp;inb=6&amp;pasrc=1&amp;rc=4&amp;sx=3&amp;pasag=1&amp;ag=6&amp;pt=3&amp;ct%5b%5d=929&amp;yr%5b%5d=1994&amp;yr%5b%5d=1995&amp;yr%5b%5d=1996&amp;yr%5b%5d=1997&amp;yr%5b%5d=1998&amp;yr%5b%5d=1999&amp;yr%5b%5d=2000&amp;yr%5b%5d=2001&amp;yr%5b%5d=2002&amp;yr%5b%5d=2003&amp;yr%5b%5d=2004&amp;yr%5b%5d=2005&amp;yr%5b%5d=2006&amp;yr%5b%5d=2007&amp;yr%5b%5d=2008&amp;et=9&amp;pasil=1&amp;il%5b%5d=00&amp;dp=0&amp;ca%5b%5d=08&amp;pasca=2"/>
    <hyperlink ref="A45" r:id="rId3" display="http://www.health.mo.gov/data/mica/mica/injury.php?&amp;row=7&amp;col=1&amp;sort=0&amp;geo=3&amp;configfile=configs/config_injury.php&amp;screen_id=&amp;bw=0&amp;seladj=3&amp;uadj=1&amp;prob=0&amp;menu=0&amp;dwn=0&amp;flip=0&amp;inb=6&amp;pasrc=1&amp;rc=4&amp;sx=3&amp;pasag=1&amp;ag=6&amp;pt=3&amp;ct%5b%5d=929&amp;yr%5b%5d=1994&amp;yr%5b%5d=1995&amp;yr%5b%5d=1996&amp;yr%5b%5d=1997&amp;yr%5b%5d=1998&amp;yr%5b%5d=1999&amp;yr%5b%5d=2000&amp;yr%5b%5d=2001&amp;yr%5b%5d=2002&amp;yr%5b%5d=2003&amp;yr%5b%5d=2004&amp;yr%5b%5d=2005&amp;yr%5b%5d=2006&amp;yr%5b%5d=2007&amp;yr%5b%5d=2008&amp;et=9&amp;pasil=1&amp;il%5b%5d=00&amp;dp=0&amp;ca%5b%5d=10&amp;pasca=2"/>
    <hyperlink ref="A42" r:id="rId4" display="http://www.health.mo.gov/data/mica/mica/injury.ph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30" zoomScaleNormal="130" zoomScalePageLayoutView="0" workbookViewId="0" topLeftCell="P61">
      <selection activeCell="Z41" sqref="Z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Brent Hugh</cp:lastModifiedBy>
  <dcterms:created xsi:type="dcterms:W3CDTF">2011-03-31T19:29:01Z</dcterms:created>
  <dcterms:modified xsi:type="dcterms:W3CDTF">2011-04-05T16:58:27Z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